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ИТ\Звіти\Звіти за 2020 рік\1 квартал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H46" i="15"/>
  <c r="D9" i="22"/>
  <c r="I15" i="15"/>
  <c r="I46" i="15"/>
  <c r="J15" i="15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L45" i="15"/>
  <c r="E46" i="15"/>
  <c r="D10" i="22"/>
  <c r="L46" i="15"/>
  <c r="J46" i="15"/>
  <c r="D3" i="22"/>
</calcChain>
</file>

<file path=xl/sharedStrings.xml><?xml version="1.0" encoding="utf-8"?>
<sst xmlns="http://schemas.openxmlformats.org/spreadsheetml/2006/main" count="279" uniqueCount="211">
  <si>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</si>
  <si>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</si>
  <si>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</si>
  <si>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</si>
  <si>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</si>
  <si>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</si>
  <si>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</si>
  <si>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</si>
  <si>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</si>
  <si>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</si>
  <si>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</si>
  <si>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</si>
  <si>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</si>
  <si>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</si>
  <si>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</si>
  <si>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</si>
  <si>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</si>
  <si>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</si>
  <si>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</si>
  <si>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</si>
  <si>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</si>
  <si>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</si>
  <si>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</si>
  <si>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</si>
  <si>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</si>
  <si>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</si>
  <si>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</si>
  <si>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</si>
  <si>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</si>
  <si>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</si>
  <si>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</si>
  <si>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</si>
  <si>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</si>
  <si>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</si>
  <si>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</si>
  <si>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</si>
  <si>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</si>
  <si>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</si>
  <si>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</si>
  <si>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</si>
  <si>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</si>
  <si>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</si>
  <si>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</si>
  <si>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</si>
  <si>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</si>
  <si>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</si>
  <si>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</si>
  <si>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</si>
  <si>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</si>
  <si>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</si>
  <si>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</si>
  <si>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</si>
  <si>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</si>
  <si>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</si>
  <si>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</si>
  <si>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</si>
  <si>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</si>
  <si>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</si>
  <si>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</si>
  <si>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</si>
  <si>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</si>
  <si>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</si>
  <si>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</si>
  <si>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</si>
  <si>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</si>
  <si>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</si>
  <si>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</si>
  <si>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</si>
  <si>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</si>
  <si>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</si>
  <si>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</si>
  <si>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</si>
  <si>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</si>
  <si>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</si>
  <si>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</si>
  <si>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</si>
  <si>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</si>
  <si>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</si>
  <si>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</si>
  <si>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</si>
  <si>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</si>
  <si>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</si>
  <si>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</si>
  <si>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</si>
  <si>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</si>
  <si>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</si>
  <si>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</si>
  <si>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</si>
  <si>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</si>
  <si>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</si>
  <si>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</si>
  <si>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</si>
  <si>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</si>
  <si>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</si>
  <si>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</si>
  <si>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</si>
  <si>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</si>
  <si>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</si>
  <si>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</si>
  <si>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</si>
  <si>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</si>
  <si>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</si>
  <si>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</si>
  <si>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</si>
  <si>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</si>
  <si>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</si>
  <si>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</si>
  <si>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</si>
  <si>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</si>
  <si>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</si>
  <si>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</si>
  <si>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</si>
  <si>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</si>
  <si>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</si>
  <si>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</si>
  <si>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</si>
  <si>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</si>
  <si>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</si>
  <si>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</si>
  <si>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</si>
  <si>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</si>
  <si>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</si>
  <si>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</si>
  <si>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</si>
  <si>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</si>
  <si>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</si>
  <si>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</si>
  <si>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</si>
  <si>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</si>
  <si>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</si>
  <si>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</si>
  <si>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</si>
  <si>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</si>
  <si>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</si>
  <si>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</si>
  <si>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</si>
  <si>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</si>
  <si>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</si>
  <si>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</si>
  <si>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</si>
  <si>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</si>
  <si>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</si>
  <si>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</si>
  <si>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</si>
  <si>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</si>
  <si>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</si>
  <si>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</si>
  <si>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</si>
  <si>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</si>
  <si>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</si>
  <si>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</si>
  <si>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</si>
  <si>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</si>
  <si>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</si>
  <si>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</si>
  <si>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</si>
  <si>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</si>
  <si>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</si>
  <si>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</si>
  <si>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</si>
  <si>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</si>
  <si>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</si>
  <si>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</si>
  <si>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</si>
  <si>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</si>
  <si>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</si>
  <si>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</si>
  <si>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</si>
  <si>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</si>
  <si>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</si>
  <si>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</si>
  <si>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</si>
  <si>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</si>
  <si>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</si>
  <si>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</si>
  <si>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</si>
  <si>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</si>
  <si>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</si>
  <si>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</si>
  <si>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</si>
  <si>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</si>
  <si>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</si>
  <si>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</si>
  <si>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</si>
  <si>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</si>
  <si>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</si>
  <si>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</si>
  <si>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</si>
  <si>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</si>
  <si>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</si>
  <si>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</si>
  <si>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</si>
  <si>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</si>
  <si>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</si>
  <si>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</si>
  <si>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</si>
  <si>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</si>
  <si>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</si>
  <si>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</si>
  <si>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</si>
  <si>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</si>
  <si>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</si>
  <si>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Теплодарський міський суд Одеської області</t>
  </si>
  <si>
    <t>65490.м. Теплодар.вул. Комунальна 3</t>
  </si>
  <si>
    <t>Доручення судів України / іноземних судів</t>
  </si>
  <si>
    <t xml:space="preserve">Розглянуто справ судом присяжних </t>
  </si>
  <si>
    <t>Л. М. Мислива</t>
  </si>
  <si>
    <t>О.Є. Кисницька</t>
  </si>
  <si>
    <t>(380)667-659-829</t>
  </si>
  <si>
    <t>inbox@td.od.court.gov.ua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</si>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</sst>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&amp;C&amp;L0B88072C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4</v>
      </c>
      <c r="F6" s="90">
        <v>4</v>
      </c>
      <c r="G6" s="90"/>
      <c r="H6" s="90">
        <v>1</v>
      </c>
      <c r="I6" s="90" t="s">
        <v>172</v>
      </c>
      <c r="J6" s="90">
        <v>3</v>
      </c>
      <c r="K6" s="91"/>
      <c r="L6" s="101">
        <f t="shared" ref="L6:L11" si="0">E6-F6</f>
        <v>0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/>
      <c r="F7" s="90"/>
      <c r="G7" s="90"/>
      <c r="H7" s="90"/>
      <c r="I7" s="90"/>
      <c r="J7" s="90"/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</v>
      </c>
      <c r="F9" s="90">
        <v>3</v>
      </c>
      <c r="G9" s="90"/>
      <c r="H9" s="90">
        <v>3</v>
      </c>
      <c r="I9" s="90">
        <v>1</v>
      </c>
      <c r="J9" s="90">
        <v>1</v>
      </c>
      <c r="K9" s="91"/>
      <c r="L9" s="101">
        <f t="shared" si="0"/>
        <v>1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8</v>
      </c>
      <c r="F15" s="104">
        <f t="shared" si="2"/>
        <v>7</v>
      </c>
      <c r="G15" s="104">
        <f t="shared" si="2"/>
        <v>0</v>
      </c>
      <c r="H15" s="104">
        <f t="shared" si="2"/>
        <v>4</v>
      </c>
      <c r="I15" s="104">
        <f t="shared" si="2"/>
        <v>1</v>
      </c>
      <c r="J15" s="104">
        <f t="shared" si="2"/>
        <v>4</v>
      </c>
      <c r="K15" s="104">
        <f t="shared" si="2"/>
        <v>0</v>
      </c>
      <c r="L15" s="101">
        <f t="shared" si="1"/>
        <v>1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</v>
      </c>
      <c r="F16" s="92">
        <v>1</v>
      </c>
      <c r="G16" s="92"/>
      <c r="H16" s="92">
        <v>1</v>
      </c>
      <c r="I16" s="92">
        <v>1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2</v>
      </c>
      <c r="F17" s="92">
        <v>1</v>
      </c>
      <c r="G17" s="92"/>
      <c r="H17" s="92">
        <v>2</v>
      </c>
      <c r="I17" s="92">
        <v>1</v>
      </c>
      <c r="J17" s="92"/>
      <c r="K17" s="91"/>
      <c r="L17" s="101">
        <f t="shared" si="1"/>
        <v>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</v>
      </c>
      <c r="F24" s="91">
        <v>1</v>
      </c>
      <c r="G24" s="91"/>
      <c r="H24" s="91">
        <v>2</v>
      </c>
      <c r="I24" s="91">
        <v>1</v>
      </c>
      <c r="J24" s="91"/>
      <c r="K24" s="91"/>
      <c r="L24" s="101">
        <f t="shared" si="3"/>
        <v>1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41</v>
      </c>
      <c r="F25" s="91">
        <v>1</v>
      </c>
      <c r="G25" s="91"/>
      <c r="H25" s="91">
        <v>38</v>
      </c>
      <c r="I25" s="91">
        <v>35</v>
      </c>
      <c r="J25" s="91">
        <v>3</v>
      </c>
      <c r="K25" s="91"/>
      <c r="L25" s="101">
        <f t="shared" si="3"/>
        <v>40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32</v>
      </c>
      <c r="F27" s="91">
        <v>23</v>
      </c>
      <c r="G27" s="91"/>
      <c r="H27" s="91">
        <v>13</v>
      </c>
      <c r="I27" s="91">
        <v>13</v>
      </c>
      <c r="J27" s="91">
        <v>19</v>
      </c>
      <c r="K27" s="91"/>
      <c r="L27" s="101">
        <f t="shared" si="3"/>
        <v>9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43</v>
      </c>
      <c r="F28" s="91">
        <v>13</v>
      </c>
      <c r="G28" s="91"/>
      <c r="H28" s="91">
        <v>23</v>
      </c>
      <c r="I28" s="91">
        <v>20</v>
      </c>
      <c r="J28" s="91">
        <v>20</v>
      </c>
      <c r="K28" s="91">
        <v>1</v>
      </c>
      <c r="L28" s="101">
        <f t="shared" si="3"/>
        <v>30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8</v>
      </c>
      <c r="F29" s="91">
        <v>7</v>
      </c>
      <c r="G29" s="91"/>
      <c r="H29" s="91">
        <v>2</v>
      </c>
      <c r="I29" s="91">
        <v>2</v>
      </c>
      <c r="J29" s="91">
        <v>6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4</v>
      </c>
      <c r="F30" s="91">
        <v>2</v>
      </c>
      <c r="G30" s="91"/>
      <c r="H30" s="91">
        <v>3</v>
      </c>
      <c r="I30" s="91">
        <v>3</v>
      </c>
      <c r="J30" s="91">
        <v>1</v>
      </c>
      <c r="K30" s="91"/>
      <c r="L30" s="101">
        <f t="shared" si="3"/>
        <v>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3</v>
      </c>
      <c r="F36" s="91">
        <v>3</v>
      </c>
      <c r="G36" s="91"/>
      <c r="H36" s="91">
        <v>1</v>
      </c>
      <c r="I36" s="91">
        <v>1</v>
      </c>
      <c r="J36" s="91">
        <v>2</v>
      </c>
      <c r="K36" s="91"/>
      <c r="L36" s="101">
        <f t="shared" si="4"/>
        <v>0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116</v>
      </c>
      <c r="F40" s="91">
        <v>41</v>
      </c>
      <c r="G40" s="91"/>
      <c r="H40" s="91">
        <v>65</v>
      </c>
      <c r="I40" s="91">
        <v>59</v>
      </c>
      <c r="J40" s="91">
        <v>51</v>
      </c>
      <c r="K40" s="91">
        <v>1</v>
      </c>
      <c r="L40" s="101">
        <f t="shared" si="4"/>
        <v>75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26</v>
      </c>
      <c r="F41" s="91">
        <v>25</v>
      </c>
      <c r="G41" s="91"/>
      <c r="H41" s="91">
        <v>17</v>
      </c>
      <c r="I41" s="91" t="s">
        <v>172</v>
      </c>
      <c r="J41" s="91">
        <v>9</v>
      </c>
      <c r="K41" s="91"/>
      <c r="L41" s="101">
        <f t="shared" si="4"/>
        <v>1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</v>
      </c>
      <c r="F42" s="91">
        <v>1</v>
      </c>
      <c r="G42" s="91"/>
      <c r="H42" s="91"/>
      <c r="I42" s="91" t="s">
        <v>172</v>
      </c>
      <c r="J42" s="91">
        <v>1</v>
      </c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26</v>
      </c>
      <c r="F45" s="91">
        <f t="shared" ref="F45:K45" si="5">F41+F43+F44</f>
        <v>25</v>
      </c>
      <c r="G45" s="91">
        <f t="shared" si="5"/>
        <v>0</v>
      </c>
      <c r="H45" s="91">
        <f t="shared" si="5"/>
        <v>17</v>
      </c>
      <c r="I45" s="91">
        <f>I43+I44</f>
        <v>0</v>
      </c>
      <c r="J45" s="91">
        <f t="shared" si="5"/>
        <v>9</v>
      </c>
      <c r="K45" s="91">
        <f t="shared" si="5"/>
        <v>0</v>
      </c>
      <c r="L45" s="101">
        <f>E45-F45</f>
        <v>1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152</v>
      </c>
      <c r="F46" s="91">
        <f t="shared" ref="F46:K46" si="6">F15+F24+F40+F45</f>
        <v>74</v>
      </c>
      <c r="G46" s="91">
        <f t="shared" si="6"/>
        <v>0</v>
      </c>
      <c r="H46" s="91">
        <f t="shared" si="6"/>
        <v>88</v>
      </c>
      <c r="I46" s="91">
        <f t="shared" si="6"/>
        <v>61</v>
      </c>
      <c r="J46" s="91">
        <f t="shared" si="6"/>
        <v>64</v>
      </c>
      <c r="K46" s="91">
        <f t="shared" si="6"/>
        <v>1</v>
      </c>
      <c r="L46" s="101">
        <f>E46-F46</f>
        <v>78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Теплодарський міський суд Одеської області, 
Початок періоду: 01.01.2020, Кінець періоду: 31.03.2020&amp;L0B88072C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/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/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/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/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/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/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2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/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/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6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/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/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/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Теплодарський міський суд Одеської області, 
Початок періоду: 01.01.2020, Кінець періоду: 31.03.2020&amp;L0B88072C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/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/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/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2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6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52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64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857511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309791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/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11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4</v>
      </c>
      <c r="F55" s="96"/>
      <c r="G55" s="96"/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2</v>
      </c>
      <c r="F56" s="96"/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52</v>
      </c>
      <c r="F57" s="96">
        <v>13</v>
      </c>
      <c r="G57" s="96"/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17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82</v>
      </c>
      <c r="G62" s="118">
        <v>1632336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82</v>
      </c>
      <c r="G63" s="119">
        <v>1632336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/>
      <c r="G64" s="119"/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7</v>
      </c>
      <c r="G65" s="120">
        <v>6987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Теплодарський міський суд Одеської області, 
Початок періоду: 01.01.2020, Кінець періоду: 31.03.2020&amp;L0B88072C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1.5625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0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1.9607843137254901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118.91891891891892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88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152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52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37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29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64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Теплодарський міський суд Одеської області, 
Початок періоду: 01.01.2020, Кінець періоду: 31.03.2020&amp;L0B88072C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2018-03-28T07:45:37Z</cp:lastPrinted>
  <dcterms:created xsi:type="dcterms:W3CDTF">2004-04-20T14:33:35Z</dcterms:created>
  <dcterms:modified xsi:type="dcterms:W3CDTF">2020-04-21T08:00:33Z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1-мзс_00516_1.2020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A26422B5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